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3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ar/folders/vs/jsj0ztfs21v1pxhnd7gs3vkr0000gn/T/ch.sudo.cyberduck/editor-ca3558f5-2e02-4912-ad74-e5335e17605e/85cb4d4e05e39221614575380a86e4da/1434943824/"/>
    </mc:Choice>
  </mc:AlternateContent>
  <xr:revisionPtr revIDLastSave="0" documentId="13_ncr:1_{BD450C35-14A0-2149-86A9-456DD9C43ED6}" xr6:coauthVersionLast="47" xr6:coauthVersionMax="47" xr10:uidLastSave="{00000000-0000-0000-0000-000000000000}"/>
  <bookViews>
    <workbookView xWindow="5600" yWindow="1640" windowWidth="22060" windowHeight="1580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W2" i="1" l="1"/>
  <c r="W3" i="1"/>
  <c r="Q2" i="1"/>
  <c r="Q3" i="1"/>
  <c r="L2" i="1"/>
  <c r="K3" i="1"/>
  <c r="L3" i="1" s="1"/>
  <c r="J3" i="1"/>
  <c r="K2" i="1"/>
  <c r="J2" i="1"/>
  <c r="W5" i="3"/>
  <c r="X5" i="3"/>
  <c r="W6" i="3"/>
  <c r="X6" i="3"/>
  <c r="X4" i="3" l="1"/>
  <c r="W4" i="3"/>
</calcChain>
</file>

<file path=xl/sharedStrings.xml><?xml version="1.0" encoding="utf-8"?>
<sst xmlns="http://schemas.openxmlformats.org/spreadsheetml/2006/main" count="86" uniqueCount="52">
  <si>
    <t>Sample #</t>
  </si>
  <si>
    <t>Tissue</t>
  </si>
  <si>
    <t>Brain</t>
  </si>
  <si>
    <t>Slide #</t>
  </si>
  <si>
    <t>Array #</t>
  </si>
  <si>
    <t>A1</t>
  </si>
  <si>
    <t>B1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</si>
  <si>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</si>
  <si>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</si>
  <si>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</si>
  <si>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</si>
  <si>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</si>
  <si>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</si>
  <si>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</si>
  <si>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</si>
  <si>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</si>
  <si>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</si>
  <si>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</si>
  <si>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</si>
  <si>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</si>
  <si>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</si>
  <si>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</si>
  <si>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</si>
  <si>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</si>
  <si>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</si>
  <si>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</si>
  <si>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</si>
  <si>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</si>
  <si>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</si>
  <si>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</si>
  <si>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</si>
  <si>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</si>
  <si>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</si>
  <si>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</si>
  <si>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</si>
  <si>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</si>
  <si>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LC</t>
  </si>
  <si>
    <t>5v_LC_re_HRD</t>
  </si>
  <si>
    <t>6v_LC_re_HRD</t>
  </si>
  <si>
    <t>Hs_Br6263(re-dis)</t>
  </si>
  <si>
    <t>Hs_Br5517</t>
  </si>
  <si>
    <t>V13B23-286</t>
  </si>
  <si>
    <t>#1 1:10 dilution</t>
  </si>
  <si>
    <t>#2  1:15 dilution</t>
  </si>
  <si>
    <t>SI-TT-A10</t>
  </si>
  <si>
    <t>CGTGACATGC</t>
  </si>
  <si>
    <t>ATGGTCTAAA</t>
  </si>
  <si>
    <t>TTTAGACCAT</t>
  </si>
  <si>
    <t>SI-TT-B10</t>
  </si>
  <si>
    <t>GCCCGATGGA</t>
  </si>
  <si>
    <t>AATCGTCTAG</t>
  </si>
  <si>
    <t>CTAGACGATT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</si>
</sst>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35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2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Alignment="1">
      <alignment horizontal="left"/>
    </xf>
    <xf numFmtId="0" fontId="6" fillId="2" borderId="3" xfId="0" applyFont="1" applyFill="1" applyBorder="1" applyAlignment="1">
      <alignment horizontal="center"/>
    </xf>
    <xf numFmtId="2" fontId="6" fillId="2" borderId="3" xfId="0" applyNumberFormat="1" applyFont="1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4" fillId="0" borderId="2" xfId="0" applyFont="1" applyBorder="1" applyAlignment="1">
      <alignment horizontal="center"/>
    </xf>
    <xf numFmtId="2" fontId="0" fillId="0" borderId="2" xfId="0" applyNumberFormat="1" applyBorder="1" applyAlignment="1">
      <alignment horizontal="center"/>
    </xf>
    <xf numFmtId="0" fontId="0" fillId="0" borderId="5" xfId="0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0" xfId="0" applyFont="1" applyAlignment="1">
      <alignment horizontal="center"/>
    </xf>
    <xf numFmtId="2" fontId="6" fillId="0" borderId="0" xfId="0" applyNumberFormat="1" applyFont="1" applyAlignment="1">
      <alignment horizontal="center"/>
    </xf>
    <xf numFmtId="4" fontId="6" fillId="0" borderId="0" xfId="0" applyNumberFormat="1" applyFont="1" applyAlignment="1">
      <alignment horizontal="center"/>
    </xf>
    <xf numFmtId="0" fontId="6" fillId="0" borderId="0" xfId="0" applyFont="1" applyAlignment="1">
      <alignment horizontal="center"/>
    </xf>
    <xf numFmtId="2" fontId="0" fillId="0" borderId="0" xfId="7" applyNumberFormat="1" applyFont="1" applyBorder="1" applyAlignment="1">
      <alignment horizontal="center"/>
    </xf>
    <xf numFmtId="2" fontId="0" fillId="0" borderId="5" xfId="0" applyNumberFormat="1" applyBorder="1" applyAlignment="1">
      <alignment horizontal="center"/>
    </xf>
    <xf numFmtId="2" fontId="6" fillId="0" borderId="5" xfId="0" applyNumberFormat="1" applyFont="1" applyBorder="1" applyAlignment="1">
      <alignment horizontal="center"/>
    </xf>
    <xf numFmtId="2" fontId="1" fillId="0" borderId="2" xfId="0" applyNumberFormat="1" applyFont="1" applyBorder="1" applyAlignment="1">
      <alignment horizontal="center" wrapText="1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6" fillId="2" borderId="4" xfId="0" applyFont="1" applyFill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2" fontId="6" fillId="0" borderId="1" xfId="0" applyNumberFormat="1" applyFont="1" applyBorder="1" applyAlignment="1">
      <alignment horizontal="center"/>
    </xf>
    <xf numFmtId="4" fontId="6" fillId="0" borderId="1" xfId="0" applyNumberFormat="1" applyFont="1" applyBorder="1" applyAlignment="1">
      <alignment horizontal="center"/>
    </xf>
    <xf numFmtId="0" fontId="6" fillId="0" borderId="1" xfId="0" applyFont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"/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79375</xdr:rowOff>
    </xdr:from>
    <xdr:to>
      <xdr:col>3</xdr:col>
      <xdr:colOff>330730</xdr:colOff>
      <xdr:row>31</xdr:row>
      <xdr:rowOff>185209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C82DC4-5B71-2665-FEAC-A7D2FE2B40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2298" t="2889" r="25959" b="8150"/>
        <a:stretch/>
      </xdr:blipFill>
      <xdr:spPr>
        <a:xfrm>
          <a:off x="0" y="2698750"/>
          <a:ext cx="4021668" cy="4074584"/>
        </a:xfrm>
        <a:prstGeom prst="rect">
          <a:avLst/>
        </a:prstGeom>
      </xdr:spPr>
    </xdr:pic>
    <xdr:clientData/>
  </xdr:twoCellAnchor>
  <xdr:twoCellAnchor editAs="oneCell">
    <xdr:from>
      <xdr:col>4</xdr:col>
      <xdr:colOff>330729</xdr:colOff>
      <xdr:row>11</xdr:row>
      <xdr:rowOff>68097</xdr:rowOff>
    </xdr:from>
    <xdr:to>
      <xdr:col>8</xdr:col>
      <xdr:colOff>370417</xdr:colOff>
      <xdr:row>31</xdr:row>
      <xdr:rowOff>185208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B23F190-8D56-5AB1-F7F7-47DD2AD5D9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6042" t="8666" r="22045" b="4683"/>
        <a:stretch/>
      </xdr:blipFill>
      <xdr:spPr>
        <a:xfrm>
          <a:off x="4934479" y="2687472"/>
          <a:ext cx="4153959" cy="408586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863599</xdr:colOff>
      <xdr:row>6</xdr:row>
      <xdr:rowOff>25400</xdr:rowOff>
    </xdr:from>
    <xdr:to>
      <xdr:col>3</xdr:col>
      <xdr:colOff>448880</xdr:colOff>
      <xdr:row>37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B0AA06E-ACB9-FF78-A165-AAF83CA13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71699" y="1257300"/>
          <a:ext cx="11561381" cy="6286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115455</xdr:colOff>
      <xdr:row>1</xdr:row>
      <xdr:rowOff>187613</xdr:rowOff>
    </xdr:from>
    <xdr:to>
      <xdr:col>13</xdr:col>
      <xdr:colOff>303068</xdr:colOff>
      <xdr:row>22</xdr:row>
      <xdr:rowOff>72159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4F6C10-71BB-5636-7488-7621083AD2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-3518" b="44965"/>
        <a:stretch/>
      </xdr:blipFill>
      <xdr:spPr>
        <a:xfrm>
          <a:off x="115455" y="389658"/>
          <a:ext cx="11083636" cy="4574887"/>
        </a:xfrm>
        <a:prstGeom prst="rect">
          <a:avLst/>
        </a:prstGeom>
      </xdr:spPr>
    </xdr:pic>
    <xdr:clientData/>
  </xdr:twoCellAnchor>
  <xdr:twoCellAnchor>
    <xdr:from>
      <xdr:col>1</xdr:col>
      <xdr:colOff>505112</xdr:colOff>
      <xdr:row>2</xdr:row>
      <xdr:rowOff>52593</xdr:rowOff>
    </xdr:from>
    <xdr:to>
      <xdr:col>3</xdr:col>
      <xdr:colOff>288637</xdr:colOff>
      <xdr:row>22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1356589" y="456684"/>
          <a:ext cx="1486480" cy="443570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22</xdr:row>
      <xdr:rowOff>115455</xdr:rowOff>
    </xdr:from>
    <xdr:to>
      <xdr:col>12</xdr:col>
      <xdr:colOff>632570</xdr:colOff>
      <xdr:row>36</xdr:row>
      <xdr:rowOff>187613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C061EDE-27A9-F84C-A383-9AD8FB0E5C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39" t="54514" r="33414" b="22743"/>
        <a:stretch/>
      </xdr:blipFill>
      <xdr:spPr>
        <a:xfrm>
          <a:off x="0" y="5007841"/>
          <a:ext cx="10850297" cy="29007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833438</xdr:colOff>
      <xdr:row>6</xdr:row>
      <xdr:rowOff>145521</xdr:rowOff>
    </xdr:from>
    <xdr:to>
      <xdr:col>11</xdr:col>
      <xdr:colOff>767292</xdr:colOff>
      <xdr:row>27</xdr:row>
      <xdr:rowOff>105833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D5E00E-492F-6F86-8CBD-CC3140D0E6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" r="44" b="46299"/>
        <a:stretch/>
      </xdr:blipFill>
      <xdr:spPr>
        <a:xfrm>
          <a:off x="833438" y="1336146"/>
          <a:ext cx="9868958" cy="4127500"/>
        </a:xfrm>
        <a:prstGeom prst="rect">
          <a:avLst/>
        </a:prstGeom>
      </xdr:spPr>
    </xdr:pic>
    <xdr:clientData/>
  </xdr:twoCellAnchor>
  <xdr:twoCellAnchor>
    <xdr:from>
      <xdr:col>2</xdr:col>
      <xdr:colOff>449792</xdr:colOff>
      <xdr:row>7</xdr:row>
      <xdr:rowOff>13229</xdr:rowOff>
    </xdr:from>
    <xdr:to>
      <xdr:col>3</xdr:col>
      <xdr:colOff>317500</xdr:colOff>
      <xdr:row>27</xdr:row>
      <xdr:rowOff>105833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8E394B7-F37D-AA47-A108-7DF4D312C6C2}"/>
            </a:ext>
          </a:extLst>
        </xdr:cNvPr>
        <xdr:cNvSpPr/>
      </xdr:nvSpPr>
      <xdr:spPr>
        <a:xfrm>
          <a:off x="2764896" y="1402292"/>
          <a:ext cx="714375" cy="406135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555623</xdr:colOff>
      <xdr:row>28</xdr:row>
      <xdr:rowOff>1</xdr:rowOff>
    </xdr:from>
    <xdr:to>
      <xdr:col>7</xdr:col>
      <xdr:colOff>19278</xdr:colOff>
      <xdr:row>44</xdr:row>
      <xdr:rowOff>13229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095359-03A8-E443-9BD1-8C60D203CF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6890" t="53410" r="-101" b="23966"/>
        <a:stretch/>
      </xdr:blipFill>
      <xdr:spPr>
        <a:xfrm>
          <a:off x="555623" y="5556251"/>
          <a:ext cx="6012093" cy="3188228"/>
        </a:xfrm>
        <a:prstGeom prst="rect">
          <a:avLst/>
        </a:prstGeom>
      </xdr:spPr>
    </xdr:pic>
    <xdr:clientData/>
  </xdr:twoCellAnchor>
  <xdr:twoCellAnchor editAs="oneCell">
    <xdr:from>
      <xdr:col>7</xdr:col>
      <xdr:colOff>13229</xdr:colOff>
      <xdr:row>27</xdr:row>
      <xdr:rowOff>66144</xdr:rowOff>
    </xdr:from>
    <xdr:to>
      <xdr:col>13</xdr:col>
      <xdr:colOff>692259</xdr:colOff>
      <xdr:row>43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5E06013-08B2-8241-B545-7469DBF412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537" t="77428" r="65123" b="-547"/>
        <a:stretch/>
      </xdr:blipFill>
      <xdr:spPr>
        <a:xfrm>
          <a:off x="6561667" y="5423957"/>
          <a:ext cx="5759030" cy="31088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2"/>
  <sheetViews>
    <sheetView tabSelected="1" zoomScale="96" zoomScaleNormal="96" workbookViewId="0">
      <pane ySplit="1" topLeftCell="A2" activePane="bottomLeft" state="frozen"/>
      <selection pane="bottomLeft" activeCell="B6" sqref="B6"/>
    </sheetView>
  </sheetViews>
  <sheetFormatPr baseColWidth="10" defaultColWidth="11.1640625" defaultRowHeight="16" x14ac:dyDescent="0.2"/>
  <cols>
    <col min="1" max="1" width="18.1640625" style="8" customWidth="1"/>
    <col min="2" max="2" width="13.5" style="8" bestFit="1" customWidth="1"/>
    <col min="3" max="3" width="16.6640625" style="8" bestFit="1" customWidth="1"/>
    <col min="4" max="4" width="12" style="8" bestFit="1" customWidth="1"/>
    <col min="5" max="6" width="13" style="8" bestFit="1" customWidth="1"/>
    <col min="7" max="7" width="14.83203125" style="8" customWidth="1"/>
    <col min="8" max="8" width="13.1640625" style="8" customWidth="1"/>
    <col min="9" max="10" width="13.1640625" style="9" customWidth="1"/>
    <col min="11" max="11" width="14" style="8" customWidth="1"/>
    <col min="12" max="12" width="11.1640625" style="9"/>
    <col min="13" max="13" width="12.1640625" style="8" bestFit="1" customWidth="1"/>
    <col min="14" max="14" width="16.83203125" style="8" customWidth="1"/>
    <col min="15" max="15" width="12.33203125" style="8" customWidth="1"/>
    <col min="16" max="16" width="15.5" style="8" customWidth="1"/>
    <col min="17" max="17" width="16.83203125" style="8" customWidth="1"/>
    <col min="18" max="18" width="11.1640625" style="8"/>
    <col min="19" max="19" width="14.83203125" style="8" customWidth="1"/>
    <col min="20" max="20" width="21.33203125" style="8" customWidth="1"/>
    <col min="21" max="21" width="20.33203125" style="8" customWidth="1"/>
    <col min="22" max="22" width="15.83203125" style="8" customWidth="1"/>
    <col min="23" max="23" width="15.1640625" style="8" customWidth="1"/>
    <col min="24" max="16384" width="11.1640625" style="8"/>
  </cols>
  <sheetData>
    <row r="1" spans="1:28" s="10" customFormat="1" ht="34" x14ac:dyDescent="0.2">
      <c r="A1" s="10" t="s">
        <v>0</v>
      </c>
      <c r="B1" s="10" t="s">
        <v>1</v>
      </c>
      <c r="C1" s="10" t="s">
        <v>2</v>
      </c>
      <c r="D1" s="10" t="s">
        <v>3</v>
      </c>
      <c r="E1" s="10" t="s">
        <v>4</v>
      </c>
      <c r="F1" s="10" t="s">
        <v>7</v>
      </c>
      <c r="G1" s="10" t="s">
        <v>8</v>
      </c>
      <c r="H1" s="10" t="s">
        <v>30</v>
      </c>
      <c r="I1" s="27" t="s">
        <v>35</v>
      </c>
      <c r="J1" s="27" t="s">
        <v>33</v>
      </c>
      <c r="K1" s="10" t="s">
        <v>31</v>
      </c>
      <c r="L1" s="27" t="s">
        <v>9</v>
      </c>
      <c r="M1" s="10" t="s">
        <v>10</v>
      </c>
      <c r="N1" s="10" t="s">
        <v>15</v>
      </c>
      <c r="O1" s="10" t="s">
        <v>32</v>
      </c>
      <c r="P1" s="10" t="s">
        <v>35</v>
      </c>
      <c r="Q1" s="10" t="s">
        <v>34</v>
      </c>
      <c r="R1" s="10" t="s">
        <v>11</v>
      </c>
      <c r="S1" s="10" t="s">
        <v>12</v>
      </c>
      <c r="T1" s="10" t="s">
        <v>13</v>
      </c>
      <c r="U1" s="10" t="s">
        <v>14</v>
      </c>
      <c r="V1" s="10" t="s">
        <v>16</v>
      </c>
      <c r="W1" s="10" t="s">
        <v>17</v>
      </c>
    </row>
    <row r="2" spans="1:28" x14ac:dyDescent="0.2">
      <c r="A2" s="2" t="s">
        <v>37</v>
      </c>
      <c r="B2" s="2" t="s">
        <v>36</v>
      </c>
      <c r="C2" s="6" t="s">
        <v>39</v>
      </c>
      <c r="D2" s="2" t="s">
        <v>41</v>
      </c>
      <c r="E2" s="2" t="s">
        <v>5</v>
      </c>
      <c r="F2" s="2">
        <v>17.47</v>
      </c>
      <c r="G2" s="2">
        <v>17</v>
      </c>
      <c r="H2" s="2">
        <v>1406.12</v>
      </c>
      <c r="I2" s="3">
        <v>2</v>
      </c>
      <c r="J2" s="32">
        <f t="shared" ref="J2:J3" si="0">H2*I2</f>
        <v>2812.24</v>
      </c>
      <c r="K2" s="32">
        <f t="shared" ref="K2:K3" si="1">(H2*I2*40)/1000</f>
        <v>112.4896</v>
      </c>
      <c r="L2" s="32">
        <f t="shared" ref="L2:L3" si="2">0.25*K2</f>
        <v>28.122399999999999</v>
      </c>
      <c r="M2" s="2">
        <v>17</v>
      </c>
      <c r="N2" s="2">
        <v>412</v>
      </c>
      <c r="O2" s="2">
        <v>1622.82</v>
      </c>
      <c r="P2" s="3">
        <v>10</v>
      </c>
      <c r="Q2" s="33">
        <f t="shared" ref="Q2:Q3" si="3">O2*P2</f>
        <v>16228.199999999999</v>
      </c>
      <c r="R2" s="2" t="s">
        <v>44</v>
      </c>
      <c r="S2" s="2" t="s">
        <v>45</v>
      </c>
      <c r="T2" s="2" t="s">
        <v>46</v>
      </c>
      <c r="U2" s="2" t="s">
        <v>47</v>
      </c>
      <c r="V2" s="2">
        <v>60</v>
      </c>
      <c r="W2" s="34">
        <f t="shared" ref="W2:W3" si="4">((V2/100)*5000*60000)</f>
        <v>180000000</v>
      </c>
      <c r="X2"/>
      <c r="Y2"/>
      <c r="AA2" s="20"/>
      <c r="AB2" s="20"/>
    </row>
    <row r="3" spans="1:28" x14ac:dyDescent="0.2">
      <c r="A3" s="2" t="s">
        <v>38</v>
      </c>
      <c r="B3" s="2" t="s">
        <v>36</v>
      </c>
      <c r="C3" s="6" t="s">
        <v>40</v>
      </c>
      <c r="D3" s="2" t="s">
        <v>41</v>
      </c>
      <c r="E3" s="2" t="s">
        <v>6</v>
      </c>
      <c r="F3" s="2">
        <v>17.14</v>
      </c>
      <c r="G3" s="2">
        <v>17</v>
      </c>
      <c r="H3" s="2">
        <v>2630</v>
      </c>
      <c r="I3" s="3">
        <v>2</v>
      </c>
      <c r="J3" s="32">
        <f t="shared" si="0"/>
        <v>5260</v>
      </c>
      <c r="K3" s="32">
        <f t="shared" si="1"/>
        <v>210.4</v>
      </c>
      <c r="L3" s="32">
        <f t="shared" si="2"/>
        <v>52.6</v>
      </c>
      <c r="M3" s="2">
        <v>17</v>
      </c>
      <c r="N3" s="2">
        <v>407</v>
      </c>
      <c r="O3" s="2">
        <v>1871.16</v>
      </c>
      <c r="P3" s="3">
        <v>15</v>
      </c>
      <c r="Q3" s="33">
        <f t="shared" si="3"/>
        <v>28067.4</v>
      </c>
      <c r="R3" s="2" t="s">
        <v>48</v>
      </c>
      <c r="S3" s="2" t="s">
        <v>49</v>
      </c>
      <c r="T3" s="2" t="s">
        <v>50</v>
      </c>
      <c r="U3" s="2" t="s">
        <v>51</v>
      </c>
      <c r="V3" s="2">
        <v>90</v>
      </c>
      <c r="W3" s="34">
        <f t="shared" si="4"/>
        <v>270000000</v>
      </c>
      <c r="X3"/>
      <c r="Y3"/>
      <c r="AA3" s="20"/>
      <c r="AB3" s="20"/>
    </row>
    <row r="4" spans="1:28" x14ac:dyDescent="0.2">
      <c r="A4" s="20"/>
      <c r="C4" s="20"/>
      <c r="F4" s="9"/>
      <c r="J4" s="21"/>
      <c r="K4" s="21"/>
      <c r="L4" s="21"/>
      <c r="P4" s="9"/>
      <c r="Q4" s="22"/>
      <c r="W4" s="23"/>
      <c r="X4"/>
      <c r="Y4"/>
      <c r="AA4" s="20"/>
      <c r="AB4" s="20"/>
    </row>
    <row r="5" spans="1:28" x14ac:dyDescent="0.2">
      <c r="A5" s="20"/>
      <c r="C5" s="20"/>
      <c r="J5" s="21"/>
      <c r="K5" s="21"/>
      <c r="L5" s="21"/>
      <c r="P5" s="24"/>
      <c r="Q5" s="22"/>
      <c r="W5" s="23"/>
    </row>
    <row r="11" spans="1:28" x14ac:dyDescent="0.2">
      <c r="B11" s="2" t="s">
        <v>37</v>
      </c>
      <c r="F11" s="2" t="s">
        <v>38</v>
      </c>
      <c r="J11" s="20"/>
      <c r="N11" s="20"/>
    </row>
    <row r="152" ht="17" customHeight="1" x14ac:dyDescent="0.2"/>
  </sheetData>
  <phoneticPr fontId="7" type="noConversion"/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4"/>
  <sheetViews>
    <sheetView topLeftCell="B1" workbookViewId="0">
      <selection activeCell="D10" sqref="D10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0" t="s">
        <v>18</v>
      </c>
      <c r="B1" s="10" t="s">
        <v>19</v>
      </c>
      <c r="C1" s="10" t="s">
        <v>20</v>
      </c>
      <c r="D1" s="11" t="s">
        <v>21</v>
      </c>
    </row>
    <row r="2" spans="1:4" x14ac:dyDescent="0.2">
      <c r="A2" s="2" t="s">
        <v>5</v>
      </c>
      <c r="B2" s="2" t="s">
        <v>37</v>
      </c>
      <c r="C2" s="3">
        <v>17.47</v>
      </c>
      <c r="D2" s="2" t="s">
        <v>25</v>
      </c>
    </row>
    <row r="3" spans="1:4" x14ac:dyDescent="0.2">
      <c r="A3" s="2" t="s">
        <v>6</v>
      </c>
      <c r="B3" s="2" t="s">
        <v>38</v>
      </c>
      <c r="C3" s="3">
        <v>17.14</v>
      </c>
      <c r="D3" s="2" t="s">
        <v>25</v>
      </c>
    </row>
    <row r="4" spans="1:4" x14ac:dyDescent="0.2">
      <c r="A4" s="2" t="s">
        <v>22</v>
      </c>
      <c r="B4" s="2" t="s">
        <v>24</v>
      </c>
      <c r="C4" s="2" t="s">
        <v>23</v>
      </c>
      <c r="D4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zoomScale="88" zoomScaleNormal="88" workbookViewId="0">
      <selection activeCell="S29" sqref="S29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7</v>
      </c>
      <c r="T3" s="1" t="s">
        <v>8</v>
      </c>
      <c r="U3" s="5" t="s">
        <v>30</v>
      </c>
      <c r="V3" s="7" t="s">
        <v>35</v>
      </c>
      <c r="W3" s="7" t="s">
        <v>33</v>
      </c>
      <c r="X3" s="5" t="s">
        <v>31</v>
      </c>
    </row>
    <row r="4" spans="14:24" x14ac:dyDescent="0.2">
      <c r="N4" s="13" t="s">
        <v>29</v>
      </c>
      <c r="O4" s="13" t="s">
        <v>27</v>
      </c>
      <c r="P4" s="13" t="s">
        <v>28</v>
      </c>
      <c r="Q4" s="13" t="s">
        <v>26</v>
      </c>
      <c r="R4" s="13" t="s">
        <v>5</v>
      </c>
      <c r="S4" s="14">
        <v>15.91</v>
      </c>
      <c r="T4" s="30">
        <v>16</v>
      </c>
      <c r="U4" s="13">
        <v>1950.02</v>
      </c>
      <c r="V4" s="14">
        <v>9</v>
      </c>
      <c r="W4" s="14">
        <f>U4*V4</f>
        <v>17550.18</v>
      </c>
      <c r="X4" s="14">
        <f>(U4*V4*40)/1000</f>
        <v>702.0071999999999</v>
      </c>
    </row>
    <row r="5" spans="14:24" x14ac:dyDescent="0.2">
      <c r="N5" s="2" t="s">
        <v>37</v>
      </c>
      <c r="O5" s="2" t="s">
        <v>36</v>
      </c>
      <c r="P5" s="6" t="s">
        <v>39</v>
      </c>
      <c r="Q5" s="2" t="s">
        <v>41</v>
      </c>
      <c r="R5" s="2" t="s">
        <v>5</v>
      </c>
      <c r="S5" s="28">
        <v>17.47</v>
      </c>
      <c r="T5" s="2">
        <v>17</v>
      </c>
      <c r="U5" s="29">
        <v>1406.12</v>
      </c>
      <c r="V5" s="3">
        <v>2</v>
      </c>
      <c r="W5" s="31">
        <f t="shared" ref="W5:W6" si="0">U5*V5</f>
        <v>2812.24</v>
      </c>
      <c r="X5" s="31">
        <f t="shared" ref="X5:X6" si="1">(U5*V5*40)/1000</f>
        <v>112.4896</v>
      </c>
    </row>
    <row r="6" spans="14:24" x14ac:dyDescent="0.2">
      <c r="N6" s="15" t="s">
        <v>38</v>
      </c>
      <c r="O6" s="15" t="s">
        <v>36</v>
      </c>
      <c r="P6" s="16" t="s">
        <v>40</v>
      </c>
      <c r="Q6" s="15" t="s">
        <v>41</v>
      </c>
      <c r="R6" s="15" t="s">
        <v>6</v>
      </c>
      <c r="S6" s="15">
        <v>17.14</v>
      </c>
      <c r="T6" s="8">
        <v>17</v>
      </c>
      <c r="U6" s="15">
        <v>2630</v>
      </c>
      <c r="V6" s="17">
        <v>2</v>
      </c>
      <c r="W6" s="31">
        <f t="shared" si="0"/>
        <v>5260</v>
      </c>
      <c r="X6" s="31">
        <f t="shared" si="1"/>
        <v>210.4</v>
      </c>
    </row>
    <row r="7" spans="14:24" x14ac:dyDescent="0.2">
      <c r="N7" s="19"/>
      <c r="O7" s="18"/>
      <c r="P7" s="19"/>
      <c r="Q7" s="18"/>
      <c r="R7" s="18"/>
      <c r="S7" s="25"/>
      <c r="T7" s="18"/>
      <c r="U7" s="18"/>
      <c r="V7" s="25"/>
      <c r="W7" s="26"/>
      <c r="X7" s="26"/>
    </row>
    <row r="8" spans="14:24" x14ac:dyDescent="0.2">
      <c r="N8" s="20"/>
      <c r="O8" s="8"/>
      <c r="P8" s="20"/>
      <c r="Q8" s="8"/>
      <c r="R8" s="8"/>
      <c r="S8" s="8"/>
      <c r="T8" s="8"/>
      <c r="U8" s="8"/>
      <c r="V8" s="9"/>
      <c r="W8" s="21"/>
      <c r="X8" s="21"/>
    </row>
    <row r="11" spans="14:24" x14ac:dyDescent="0.2">
      <c r="N11" s="12"/>
    </row>
    <row r="28" spans="21:21" x14ac:dyDescent="0.2">
      <c r="U28" s="8"/>
    </row>
    <row r="29" spans="21:21" x14ac:dyDescent="0.2">
      <c r="U29" s="8"/>
    </row>
    <row r="30" spans="21:21" x14ac:dyDescent="0.2">
      <c r="U30" s="8"/>
    </row>
    <row r="31" spans="21:21" x14ac:dyDescent="0.2">
      <c r="U31" s="8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C8"/>
  <sheetViews>
    <sheetView topLeftCell="A2" zoomScale="96" zoomScaleNormal="96" workbookViewId="0">
      <selection activeCell="O18" sqref="O18"/>
    </sheetView>
  </sheetViews>
  <sheetFormatPr baseColWidth="10" defaultColWidth="11.1640625" defaultRowHeight="16" x14ac:dyDescent="0.2"/>
  <cols>
    <col min="2" max="2" width="19.33203125" bestFit="1" customWidth="1"/>
  </cols>
  <sheetData>
    <row r="5" spans="2:3" x14ac:dyDescent="0.2">
      <c r="B5" s="2" t="s">
        <v>37</v>
      </c>
      <c r="C5" t="s">
        <v>42</v>
      </c>
    </row>
    <row r="6" spans="2:3" x14ac:dyDescent="0.2">
      <c r="B6" s="2" t="s">
        <v>38</v>
      </c>
      <c r="C6" t="s">
        <v>43</v>
      </c>
    </row>
    <row r="7" spans="2:3" x14ac:dyDescent="0.2">
      <c r="B7" s="20"/>
    </row>
    <row r="8" spans="2:3" x14ac:dyDescent="0.2">
      <c r="B8" s="20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Heena Divecha</cp:lastModifiedBy>
  <cp:lastPrinted>2021-11-03T13:38:35Z</cp:lastPrinted>
  <dcterms:created xsi:type="dcterms:W3CDTF">2020-07-21T18:20:54Z</dcterms:created>
  <dcterms:modified xsi:type="dcterms:W3CDTF">2024-04-09T17:23:43Z</dcterms:modified>
</cp:coreProperties>
</file>